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45" windowWidth="14805" windowHeight="8070" activeTab="1"/>
  </bookViews>
  <sheets>
    <sheet name="งบรายรับ-รายจ่าย" sheetId="9" r:id="rId1"/>
    <sheet name="ฐานะการเงิน" sheetId="6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R14" i="6" l="1"/>
  <c r="R15" i="6" s="1"/>
  <c r="I13" i="6"/>
  <c r="I24" i="6" s="1"/>
  <c r="I31" i="9"/>
  <c r="I32" i="9" s="1"/>
  <c r="H20" i="9"/>
  <c r="H31" i="9" s="1"/>
  <c r="I13" i="9"/>
  <c r="I15" i="9"/>
  <c r="I33" i="9" s="1"/>
  <c r="H30" i="9"/>
  <c r="K30" i="9"/>
  <c r="R6" i="6"/>
  <c r="K20" i="9"/>
  <c r="K31" i="9" s="1"/>
  <c r="K11" i="9"/>
  <c r="K27" i="9"/>
  <c r="K25" i="9"/>
  <c r="K23" i="9"/>
  <c r="K28" i="9"/>
  <c r="K26" i="9"/>
  <c r="K24" i="9"/>
  <c r="K22" i="9"/>
  <c r="H13" i="9"/>
  <c r="K13" i="9" s="1"/>
  <c r="K10" i="9"/>
  <c r="K9" i="9"/>
  <c r="K12" i="9"/>
  <c r="K7" i="9"/>
  <c r="K8" i="9"/>
  <c r="K21" i="9"/>
  <c r="K29" i="9"/>
  <c r="R21" i="6"/>
  <c r="R24" i="6" l="1"/>
</calcChain>
</file>

<file path=xl/sharedStrings.xml><?xml version="1.0" encoding="utf-8"?>
<sst xmlns="http://schemas.openxmlformats.org/spreadsheetml/2006/main" count="112" uniqueCount="80">
  <si>
    <t>องค์การบริหารส่วนตำบลบ้านโป่ง</t>
  </si>
  <si>
    <t>รายการ</t>
  </si>
  <si>
    <t>เงินสะสม</t>
  </si>
  <si>
    <t>รายรับจริง</t>
  </si>
  <si>
    <t>สูง</t>
  </si>
  <si>
    <t>ต่ำ</t>
  </si>
  <si>
    <t>ภาษีอากร</t>
  </si>
  <si>
    <t>รายได้จากทรัพย์สิน</t>
  </si>
  <si>
    <t>รายได้เบ็ดเตล็ด</t>
  </si>
  <si>
    <t>ภาษีจัดสรร</t>
  </si>
  <si>
    <t>เงินอุดหนุนทั่วไป</t>
  </si>
  <si>
    <t>รวมรายรับทั้งสิ้น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</si>
  <si>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</si>
  <si>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</si>
  <si>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</si>
  <si>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</si>
  <si>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</si>
  <si>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</si>
  <si>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</si>
  <si>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รวมรายจ่ายทั้งสิ้น</t>
  </si>
  <si>
    <t>+</t>
  </si>
  <si>
    <t>-</t>
  </si>
  <si>
    <t>หมายเหตุ</t>
  </si>
  <si>
    <t>งบแสดงฐานะการเงิน</t>
  </si>
  <si>
    <t>เงินทุนสำรองเงินสะสม</t>
  </si>
  <si>
    <t>ทุนทรัพย์สิน</t>
  </si>
  <si>
    <t xml:space="preserve"> </t>
  </si>
  <si>
    <t>ประมาณการ</t>
  </si>
  <si>
    <t>รายรับตามประมาณการ</t>
  </si>
  <si>
    <t>ค่าธรรมเนียมค่าปรับและใบอนุญาต</t>
  </si>
  <si>
    <t>รวมเงินตามประมาณการรายรับทั้งสิ้น</t>
  </si>
  <si>
    <t>รายจ่ายจริง</t>
  </si>
  <si>
    <t>รายจ่ายตามงบประมาณ</t>
  </si>
  <si>
    <t>งบกลาง</t>
  </si>
  <si>
    <t>เงินเดือน (ฝ่ายการเมือง)</t>
  </si>
  <si>
    <t>เงินเดือน (ฝ่ายประจำ)</t>
  </si>
  <si>
    <t>รายจ่ายอื่น</t>
  </si>
  <si>
    <t>รวมรายจ่ายตามประมาณการรายจ่ายทั้งสิ้น</t>
  </si>
  <si>
    <t>รายรับสูงกว่ารายจ่ายจริง</t>
  </si>
  <si>
    <t>ลูกหนี้เงินทุนโครงการเศรษฐกิจชุมชน</t>
  </si>
  <si>
    <t>รายจ่ายค้างจ่าย</t>
  </si>
  <si>
    <t>องค์การบริหารส่วนตำบลบ้านโป่ง อำเภอเวียงป่าเป้า จังหวัดเชียงราย</t>
  </si>
  <si>
    <t>.................................................................</t>
  </si>
  <si>
    <t>(นายประพันธ์    ยาวุฒิ)</t>
  </si>
  <si>
    <t>นายกองค์การบริหารส่วนตำบลบ้านโป่ง</t>
  </si>
  <si>
    <t>ทรัพย์สินตามงบทรัพย์สิน</t>
  </si>
  <si>
    <t>สินทรัพย์</t>
  </si>
  <si>
    <t>หนี้สิน</t>
  </si>
  <si>
    <t>สินทรัพย์หมุนเวียน</t>
  </si>
  <si>
    <t>หนี้สินหมุนเวียน</t>
  </si>
  <si>
    <t>เงินสดและเงินฝากธนาคาร</t>
  </si>
  <si>
    <t>ลูกหนี้ค่าภาษี</t>
  </si>
  <si>
    <t>รวมสินทรัพย์หมุนเวียน</t>
  </si>
  <si>
    <t>รวมหนี้สินหมุนเวียน</t>
  </si>
  <si>
    <t>สินทรัพย์ไม่หมุนเวียน</t>
  </si>
  <si>
    <t>ทรัพย์สินเกิดจากเงินกู้</t>
  </si>
  <si>
    <t>รวมหนี้สิน</t>
  </si>
  <si>
    <t>สินทรัพย์ไม่หมุนเวียนอื่น</t>
  </si>
  <si>
    <t>รวมสินทรัพย์ไม่หมุนเวียน</t>
  </si>
  <si>
    <t>รวมเงินสะสม</t>
  </si>
  <si>
    <t>รวมสินทรัพย์</t>
  </si>
  <si>
    <t>รวมหนี้สินและเงินสะสม</t>
  </si>
  <si>
    <t>หมายเหตุประกอบงบแสดงฐานะการเงินเป็นส่วนหนึ่งของงบการเงินนี้</t>
  </si>
  <si>
    <t>เงินอุดหนุนเฉพาะกิจรอคืนจังหวัด-โครงการป้องกันและแก้ไขปัญหายาเสพติด</t>
  </si>
  <si>
    <t>รายได้รัฐบาลค้างรับ</t>
  </si>
  <si>
    <t>งบรายรับ - รายจ่ายตามงบประมาณประจำปี 2561</t>
  </si>
  <si>
    <t>ตั้งแต่วันที่ 1 ตุลาคม 2560  ถึงวันที่  30  กันยายน 2561</t>
  </si>
  <si>
    <t>เงินอุดหนุนเฉพาะกิจ ปี2561</t>
  </si>
  <si>
    <t xml:space="preserve">เงินอุดหนุนเฉพาะกิจรอคืนจังหวัด-ค่าตอบแทน ผดด </t>
  </si>
  <si>
    <t>เงินอุดหนุนเฉพาะกิจรอคืนจังหวัด-เบี้ยยังชีพผู้สูงอายุ</t>
  </si>
  <si>
    <t xml:space="preserve">รองปลัดองค์การบริหารส่วนตำบลบ้านโป่ง   </t>
  </si>
  <si>
    <t>นักวิชาการเงินและบัญชีชำนาญการ</t>
  </si>
  <si>
    <t>รักษาราชการแทนผู้อำนวยการกองคลัง</t>
  </si>
  <si>
    <t xml:space="preserve">   .......................................................</t>
  </si>
  <si>
    <t xml:space="preserve">    (   นางสาวสุภาพร   กันติ๊บ  )</t>
  </si>
  <si>
    <t>ณ วันที่ 30 กันยายน 2561</t>
  </si>
  <si>
    <t xml:space="preserve">   รักษาราชการแทนปลัดอบต.บ้านโป่ง</t>
  </si>
  <si>
    <t xml:space="preserve"> ...................................................</t>
  </si>
  <si>
    <t>( นางสาววฤณภา  พรหมกร )</t>
  </si>
  <si>
    <t>เงินรับฝาก (หมายเหตุ 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</si>
</sst>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scheme val="minor"/>
    </font>
    <font>
      <sz val="16"/>
      <name val="TH SarabunPSK"/>
      <family val="2"/>
    </font>
    <font>
      <sz val="14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u val="doubleAccounting"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Border="1"/>
    <xf numFmtId="43" fontId="4" fillId="0" borderId="0" xfId="0" applyNumberFormat="1" applyFont="1"/>
    <xf numFmtId="0" fontId="4" fillId="2" borderId="0" xfId="0" applyFont="1" applyFill="1"/>
    <xf numFmtId="43" fontId="4" fillId="2" borderId="0" xfId="0" applyNumberFormat="1" applyFont="1" applyFill="1"/>
    <xf numFmtId="0" fontId="1" fillId="2" borderId="0" xfId="0" applyFont="1" applyFill="1" applyAlignment="1"/>
    <xf numFmtId="43" fontId="1" fillId="2" borderId="0" xfId="1" applyFont="1" applyFill="1"/>
    <xf numFmtId="0" fontId="1" fillId="2" borderId="0" xfId="0" applyFont="1" applyFill="1" applyBorder="1" applyAlignment="1"/>
    <xf numFmtId="0" fontId="1" fillId="2" borderId="0" xfId="0" applyFont="1" applyFill="1"/>
    <xf numFmtId="0" fontId="5" fillId="0" borderId="0" xfId="0" applyFont="1"/>
    <xf numFmtId="43" fontId="4" fillId="2" borderId="0" xfId="1" applyFont="1" applyFill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1" fillId="2" borderId="12" xfId="1" applyNumberFormat="1" applyFont="1" applyFill="1" applyBorder="1" applyAlignment="1">
      <alignment horizontal="center" vertical="center"/>
    </xf>
    <xf numFmtId="43" fontId="1" fillId="2" borderId="12" xfId="1" applyFont="1" applyFill="1" applyBorder="1" applyAlignment="1">
      <alignment horizontal="center" vertical="center"/>
    </xf>
    <xf numFmtId="49" fontId="1" fillId="2" borderId="14" xfId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wrapText="1" shrinkToFit="1"/>
    </xf>
    <xf numFmtId="0" fontId="1" fillId="2" borderId="1" xfId="0" applyFont="1" applyFill="1" applyBorder="1"/>
    <xf numFmtId="0" fontId="1" fillId="2" borderId="0" xfId="0" applyFont="1" applyFill="1" applyBorder="1"/>
    <xf numFmtId="0" fontId="1" fillId="2" borderId="4" xfId="0" applyFont="1" applyFill="1" applyBorder="1"/>
    <xf numFmtId="43" fontId="1" fillId="2" borderId="14" xfId="1" applyFont="1" applyFill="1" applyBorder="1"/>
    <xf numFmtId="43" fontId="1" fillId="2" borderId="14" xfId="1" applyFont="1" applyFill="1" applyBorder="1" applyAlignment="1"/>
    <xf numFmtId="43" fontId="1" fillId="2" borderId="14" xfId="1" applyFont="1" applyFill="1" applyBorder="1" applyAlignment="1">
      <alignment horizontal="center"/>
    </xf>
    <xf numFmtId="0" fontId="1" fillId="2" borderId="5" xfId="0" applyFont="1" applyFill="1" applyBorder="1" applyAlignment="1"/>
    <xf numFmtId="0" fontId="1" fillId="2" borderId="8" xfId="0" applyFont="1" applyFill="1" applyBorder="1" applyAlignment="1"/>
    <xf numFmtId="0" fontId="1" fillId="2" borderId="4" xfId="0" applyFont="1" applyFill="1" applyBorder="1" applyAlignment="1"/>
    <xf numFmtId="43" fontId="1" fillId="2" borderId="2" xfId="1" applyFont="1" applyFill="1" applyBorder="1"/>
    <xf numFmtId="49" fontId="1" fillId="2" borderId="2" xfId="1" applyNumberFormat="1" applyFont="1" applyFill="1" applyBorder="1" applyAlignment="1">
      <alignment horizontal="center" vertical="center"/>
    </xf>
    <xf numFmtId="43" fontId="1" fillId="2" borderId="4" xfId="1" applyFont="1" applyFill="1" applyBorder="1"/>
    <xf numFmtId="43" fontId="1" fillId="2" borderId="0" xfId="1" applyFont="1" applyFill="1" applyBorder="1"/>
    <xf numFmtId="43" fontId="1" fillId="2" borderId="1" xfId="1" applyFont="1" applyFill="1" applyBorder="1"/>
    <xf numFmtId="43" fontId="1" fillId="2" borderId="0" xfId="1" applyFont="1" applyFill="1" applyBorder="1" applyAlignment="1"/>
    <xf numFmtId="43" fontId="1" fillId="2" borderId="2" xfId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43" fontId="1" fillId="2" borderId="15" xfId="1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3" fontId="1" fillId="2" borderId="16" xfId="1" applyFont="1" applyFill="1" applyBorder="1"/>
    <xf numFmtId="43" fontId="1" fillId="2" borderId="8" xfId="1" applyFont="1" applyFill="1" applyBorder="1"/>
    <xf numFmtId="43" fontId="1" fillId="2" borderId="8" xfId="1" applyFont="1" applyFill="1" applyBorder="1" applyAlignment="1"/>
    <xf numFmtId="49" fontId="1" fillId="2" borderId="13" xfId="1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3" fontId="1" fillId="2" borderId="0" xfId="0" applyNumberFormat="1" applyFont="1" applyFill="1" applyBorder="1"/>
    <xf numFmtId="0" fontId="1" fillId="2" borderId="13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center"/>
    </xf>
    <xf numFmtId="43" fontId="1" fillId="2" borderId="0" xfId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43" fontId="1" fillId="2" borderId="0" xfId="1" applyFont="1" applyFill="1" applyAlignment="1"/>
    <xf numFmtId="43" fontId="1" fillId="2" borderId="0" xfId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3" fontId="4" fillId="2" borderId="7" xfId="1" applyFont="1" applyFill="1" applyBorder="1"/>
    <xf numFmtId="43" fontId="4" fillId="2" borderId="7" xfId="0" applyNumberFormat="1" applyFont="1" applyFill="1" applyBorder="1"/>
    <xf numFmtId="0" fontId="4" fillId="2" borderId="0" xfId="0" applyFont="1" applyFill="1" applyBorder="1"/>
    <xf numFmtId="43" fontId="4" fillId="2" borderId="0" xfId="1" applyFont="1" applyFill="1" applyBorder="1"/>
    <xf numFmtId="49" fontId="1" fillId="0" borderId="0" xfId="1" applyNumberFormat="1" applyFont="1" applyBorder="1" applyAlignment="1"/>
    <xf numFmtId="0" fontId="4" fillId="0" borderId="0" xfId="0" applyFont="1" applyBorder="1" applyAlignment="1">
      <alignment horizontal="center"/>
    </xf>
    <xf numFmtId="43" fontId="4" fillId="2" borderId="8" xfId="0" applyNumberFormat="1" applyFont="1" applyFill="1" applyBorder="1"/>
    <xf numFmtId="43" fontId="4" fillId="2" borderId="9" xfId="0" applyNumberFormat="1" applyFont="1" applyFill="1" applyBorder="1"/>
    <xf numFmtId="43" fontId="4" fillId="2" borderId="0" xfId="0" applyNumberFormat="1" applyFont="1" applyFill="1" applyBorder="1"/>
    <xf numFmtId="43" fontId="4" fillId="2" borderId="9" xfId="1" applyFont="1" applyFill="1" applyBorder="1"/>
    <xf numFmtId="43" fontId="2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2" borderId="0" xfId="0" applyFont="1" applyFill="1" applyAlignment="1">
      <alignment horizontal="center"/>
    </xf>
    <xf numFmtId="43" fontId="4" fillId="2" borderId="8" xfId="1" applyFont="1" applyFill="1" applyBorder="1"/>
    <xf numFmtId="43" fontId="7" fillId="2" borderId="0" xfId="1" applyFont="1" applyFill="1" applyBorder="1"/>
    <xf numFmtId="0" fontId="4" fillId="2" borderId="0" xfId="0" applyFont="1" applyFill="1" applyAlignment="1">
      <alignment horizontal="left"/>
    </xf>
    <xf numFmtId="43" fontId="1" fillId="2" borderId="12" xfId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3" fontId="1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591;&#3634;&#3609;&#3611;&#3637;%20&#3591;&#3611;&#3617;.2558\&#3591;&#3610;&#3585;&#3634;&#3619;&#3648;&#3591;&#3636;&#3609;%20&#3611;&#3637;%2058\&#3591;&#3610;&#3648;&#3604;&#3639;&#3629;&#3609;5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"/>
      <sheetName val="รับจริง"/>
      <sheetName val="จ่ายจริง"/>
      <sheetName val="กระแสเงินสด"/>
      <sheetName val="แยกประเภท"/>
    </sheetNames>
    <sheetDataSet>
      <sheetData sheetId="0" refreshError="1"/>
      <sheetData sheetId="1" refreshError="1"/>
      <sheetData sheetId="2">
        <row r="19">
          <cell r="BO19">
            <v>11000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37" workbookViewId="0">
      <selection activeCell="A37" sqref="A37"/>
    </sheetView>
  </sheetViews>
  <sheetFormatPr defaultRowHeight="24" x14ac:dyDescent="0.55000000000000004"/>
  <cols>
    <col min="1" max="1" width="4" style="4" customWidth="1"/>
    <col min="2" max="4" width="9" style="4"/>
    <col min="5" max="5" width="0.125" style="4" customWidth="1"/>
    <col min="6" max="7" width="9" style="4" hidden="1" customWidth="1"/>
    <col min="8" max="8" width="17.625" style="4" customWidth="1"/>
    <col min="9" max="9" width="15.375" style="4" customWidth="1"/>
    <col min="10" max="10" width="4" style="4" customWidth="1"/>
    <col min="11" max="11" width="23.5" style="4" customWidth="1"/>
    <col min="12" max="12" width="15" style="4" bestFit="1" customWidth="1"/>
    <col min="13" max="16384" width="9" style="4"/>
  </cols>
  <sheetData>
    <row r="1" spans="1:11" x14ac:dyDescent="0.55000000000000004">
      <c r="A1" s="83" t="s">
        <v>41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x14ac:dyDescent="0.55000000000000004">
      <c r="A2" s="83" t="s">
        <v>65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x14ac:dyDescent="0.55000000000000004">
      <c r="A3" s="91" t="s">
        <v>66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55000000000000004">
      <c r="A4" s="84" t="s">
        <v>1</v>
      </c>
      <c r="B4" s="85"/>
      <c r="C4" s="85"/>
      <c r="D4" s="85"/>
      <c r="E4" s="85"/>
      <c r="F4" s="85"/>
      <c r="G4" s="86"/>
      <c r="H4" s="80" t="s">
        <v>27</v>
      </c>
      <c r="I4" s="80" t="s">
        <v>3</v>
      </c>
      <c r="J4" s="14" t="s">
        <v>20</v>
      </c>
      <c r="K4" s="15" t="s">
        <v>4</v>
      </c>
    </row>
    <row r="5" spans="1:11" x14ac:dyDescent="0.55000000000000004">
      <c r="A5" s="87"/>
      <c r="B5" s="88"/>
      <c r="C5" s="88"/>
      <c r="D5" s="88"/>
      <c r="E5" s="88"/>
      <c r="F5" s="88"/>
      <c r="G5" s="89"/>
      <c r="H5" s="81"/>
      <c r="I5" s="81"/>
      <c r="J5" s="16" t="s">
        <v>21</v>
      </c>
      <c r="K5" s="17" t="s">
        <v>5</v>
      </c>
    </row>
    <row r="6" spans="1:11" x14ac:dyDescent="0.55000000000000004">
      <c r="A6" s="18" t="s">
        <v>28</v>
      </c>
      <c r="B6" s="19"/>
      <c r="C6" s="19"/>
      <c r="D6" s="19"/>
      <c r="E6" s="19"/>
      <c r="F6" s="19"/>
      <c r="G6" s="20"/>
      <c r="H6" s="21"/>
      <c r="I6" s="21"/>
      <c r="J6" s="15"/>
      <c r="K6" s="22"/>
    </row>
    <row r="7" spans="1:11" x14ac:dyDescent="0.55000000000000004">
      <c r="A7" s="23"/>
      <c r="B7" s="24" t="s">
        <v>6</v>
      </c>
      <c r="C7" s="24"/>
      <c r="D7" s="24"/>
      <c r="E7" s="24"/>
      <c r="F7" s="24"/>
      <c r="G7" s="25"/>
      <c r="H7" s="26">
        <v>420000</v>
      </c>
      <c r="I7" s="26">
        <v>394842.25</v>
      </c>
      <c r="J7" s="16" t="s">
        <v>20</v>
      </c>
      <c r="K7" s="27">
        <f t="shared" ref="K7:K13" si="0">I7-H7</f>
        <v>-25157.75</v>
      </c>
    </row>
    <row r="8" spans="1:11" x14ac:dyDescent="0.55000000000000004">
      <c r="A8" s="23"/>
      <c r="B8" s="24" t="s">
        <v>29</v>
      </c>
      <c r="C8" s="24"/>
      <c r="D8" s="24"/>
      <c r="E8" s="24"/>
      <c r="F8" s="24"/>
      <c r="G8" s="25"/>
      <c r="H8" s="26">
        <v>79500</v>
      </c>
      <c r="I8" s="26">
        <v>96574.1</v>
      </c>
      <c r="J8" s="16" t="s">
        <v>20</v>
      </c>
      <c r="K8" s="27">
        <f t="shared" si="0"/>
        <v>17074.100000000006</v>
      </c>
    </row>
    <row r="9" spans="1:11" x14ac:dyDescent="0.55000000000000004">
      <c r="A9" s="23"/>
      <c r="B9" s="24" t="s">
        <v>7</v>
      </c>
      <c r="C9" s="24"/>
      <c r="D9" s="24"/>
      <c r="E9" s="24"/>
      <c r="F9" s="24"/>
      <c r="G9" s="25"/>
      <c r="H9" s="26">
        <v>150000</v>
      </c>
      <c r="I9" s="26">
        <v>175581.98</v>
      </c>
      <c r="J9" s="16" t="s">
        <v>20</v>
      </c>
      <c r="K9" s="27">
        <f t="shared" si="0"/>
        <v>25581.98000000001</v>
      </c>
    </row>
    <row r="10" spans="1:11" x14ac:dyDescent="0.55000000000000004">
      <c r="A10" s="23"/>
      <c r="B10" s="24" t="s">
        <v>8</v>
      </c>
      <c r="C10" s="24"/>
      <c r="D10" s="24"/>
      <c r="E10" s="24"/>
      <c r="F10" s="24"/>
      <c r="G10" s="25"/>
      <c r="H10" s="26">
        <v>41500</v>
      </c>
      <c r="I10" s="28">
        <v>34311.910000000003</v>
      </c>
      <c r="J10" s="16" t="s">
        <v>20</v>
      </c>
      <c r="K10" s="27">
        <f t="shared" si="0"/>
        <v>-7188.0899999999965</v>
      </c>
    </row>
    <row r="11" spans="1:11" x14ac:dyDescent="0.55000000000000004">
      <c r="A11" s="23"/>
      <c r="B11" s="24" t="s">
        <v>9</v>
      </c>
      <c r="C11" s="24"/>
      <c r="D11" s="24"/>
      <c r="E11" s="24"/>
      <c r="F11" s="24"/>
      <c r="G11" s="25"/>
      <c r="H11" s="26">
        <v>16109000</v>
      </c>
      <c r="I11" s="28">
        <v>16761431.220000001</v>
      </c>
      <c r="J11" s="16" t="s">
        <v>20</v>
      </c>
      <c r="K11" s="27">
        <f t="shared" si="0"/>
        <v>652431.22000000067</v>
      </c>
    </row>
    <row r="12" spans="1:11" x14ac:dyDescent="0.55000000000000004">
      <c r="A12" s="23"/>
      <c r="B12" s="24" t="s">
        <v>10</v>
      </c>
      <c r="C12" s="24"/>
      <c r="D12" s="24"/>
      <c r="E12" s="24"/>
      <c r="F12" s="24"/>
      <c r="G12" s="25"/>
      <c r="H12" s="26">
        <v>19800000</v>
      </c>
      <c r="I12" s="28">
        <v>17332787</v>
      </c>
      <c r="J12" s="16" t="s">
        <v>20</v>
      </c>
      <c r="K12" s="27">
        <f t="shared" si="0"/>
        <v>-2467213</v>
      </c>
    </row>
    <row r="13" spans="1:11" x14ac:dyDescent="0.55000000000000004">
      <c r="A13" s="29" t="s">
        <v>30</v>
      </c>
      <c r="B13" s="30"/>
      <c r="C13" s="30"/>
      <c r="D13" s="30"/>
      <c r="E13" s="30"/>
      <c r="F13" s="8"/>
      <c r="G13" s="31"/>
      <c r="H13" s="32">
        <f>SUM(H7:H12)</f>
        <v>36600000</v>
      </c>
      <c r="I13" s="32">
        <f>SUM(I7:I12)</f>
        <v>34795528.460000001</v>
      </c>
      <c r="J13" s="33" t="s">
        <v>20</v>
      </c>
      <c r="K13" s="32">
        <f t="shared" si="0"/>
        <v>-1804471.5399999991</v>
      </c>
    </row>
    <row r="14" spans="1:11" x14ac:dyDescent="0.55000000000000004">
      <c r="A14" s="9"/>
      <c r="B14" s="24" t="s">
        <v>67</v>
      </c>
      <c r="C14" s="24"/>
      <c r="D14" s="24"/>
      <c r="E14" s="24"/>
      <c r="F14" s="24"/>
      <c r="G14" s="24"/>
      <c r="H14" s="34"/>
      <c r="I14" s="28">
        <v>1006900</v>
      </c>
      <c r="J14" s="36"/>
      <c r="K14" s="37"/>
    </row>
    <row r="15" spans="1:11" ht="24.75" thickBot="1" x14ac:dyDescent="0.6">
      <c r="A15" s="39"/>
      <c r="B15" s="9"/>
      <c r="C15" s="40" t="s">
        <v>11</v>
      </c>
      <c r="D15" s="40"/>
      <c r="E15" s="40"/>
      <c r="F15" s="40"/>
      <c r="G15" s="40"/>
      <c r="H15" s="41"/>
      <c r="I15" s="42">
        <f>I13+I14</f>
        <v>35802428.460000001</v>
      </c>
      <c r="J15" s="35" t="s">
        <v>26</v>
      </c>
      <c r="K15" s="37"/>
    </row>
    <row r="16" spans="1:11" ht="13.5" customHeight="1" thickTop="1" x14ac:dyDescent="0.55000000000000004">
      <c r="A16" s="43"/>
      <c r="B16" s="44"/>
      <c r="C16" s="44"/>
      <c r="D16" s="44"/>
      <c r="E16" s="44"/>
      <c r="F16" s="44"/>
      <c r="G16" s="44"/>
      <c r="H16" s="43"/>
      <c r="I16" s="45"/>
      <c r="J16" s="46"/>
      <c r="K16" s="47"/>
    </row>
    <row r="17" spans="1:11" x14ac:dyDescent="0.55000000000000004">
      <c r="A17" s="84" t="s">
        <v>1</v>
      </c>
      <c r="B17" s="85"/>
      <c r="C17" s="85"/>
      <c r="D17" s="85"/>
      <c r="E17" s="85"/>
      <c r="F17" s="85"/>
      <c r="G17" s="86"/>
      <c r="H17" s="80" t="s">
        <v>27</v>
      </c>
      <c r="I17" s="80" t="s">
        <v>31</v>
      </c>
      <c r="J17" s="14" t="s">
        <v>20</v>
      </c>
      <c r="K17" s="15" t="s">
        <v>4</v>
      </c>
    </row>
    <row r="18" spans="1:11" x14ac:dyDescent="0.55000000000000004">
      <c r="A18" s="87"/>
      <c r="B18" s="88"/>
      <c r="C18" s="88"/>
      <c r="D18" s="88"/>
      <c r="E18" s="88"/>
      <c r="F18" s="88"/>
      <c r="G18" s="89"/>
      <c r="H18" s="90"/>
      <c r="I18" s="90"/>
      <c r="J18" s="48" t="s">
        <v>21</v>
      </c>
      <c r="K18" s="49" t="s">
        <v>5</v>
      </c>
    </row>
    <row r="19" spans="1:11" x14ac:dyDescent="0.55000000000000004">
      <c r="A19" s="50" t="s">
        <v>32</v>
      </c>
      <c r="B19" s="51"/>
      <c r="C19" s="51"/>
      <c r="D19" s="51"/>
      <c r="E19" s="51"/>
      <c r="F19" s="51"/>
      <c r="G19" s="52"/>
      <c r="H19" s="53"/>
      <c r="I19" s="51"/>
      <c r="J19" s="16"/>
      <c r="K19" s="17"/>
    </row>
    <row r="20" spans="1:11" x14ac:dyDescent="0.55000000000000004">
      <c r="A20" s="23"/>
      <c r="B20" s="24" t="s">
        <v>33</v>
      </c>
      <c r="C20" s="24"/>
      <c r="D20" s="24"/>
      <c r="E20" s="24"/>
      <c r="F20" s="24"/>
      <c r="G20" s="25"/>
      <c r="H20" s="26">
        <f>11153600</f>
        <v>11153600</v>
      </c>
      <c r="I20" s="54">
        <v>10595568.5</v>
      </c>
      <c r="J20" s="16" t="s">
        <v>21</v>
      </c>
      <c r="K20" s="27">
        <f>I20-H20</f>
        <v>-558031.5</v>
      </c>
    </row>
    <row r="21" spans="1:11" x14ac:dyDescent="0.55000000000000004">
      <c r="A21" s="23"/>
      <c r="B21" s="24" t="s">
        <v>34</v>
      </c>
      <c r="C21" s="24"/>
      <c r="D21" s="24"/>
      <c r="E21" s="24"/>
      <c r="F21" s="24"/>
      <c r="G21" s="25"/>
      <c r="H21" s="26">
        <v>2052720</v>
      </c>
      <c r="I21" s="54">
        <v>2021597</v>
      </c>
      <c r="J21" s="16" t="s">
        <v>21</v>
      </c>
      <c r="K21" s="27">
        <f t="shared" ref="K21:K30" si="1">I21-H21</f>
        <v>-31123</v>
      </c>
    </row>
    <row r="22" spans="1:11" x14ac:dyDescent="0.55000000000000004">
      <c r="A22" s="23"/>
      <c r="B22" s="24" t="s">
        <v>35</v>
      </c>
      <c r="C22" s="24"/>
      <c r="D22" s="24"/>
      <c r="E22" s="24"/>
      <c r="F22" s="24"/>
      <c r="G22" s="25"/>
      <c r="H22" s="26">
        <v>8243174.5899999999</v>
      </c>
      <c r="I22" s="54">
        <v>6606771</v>
      </c>
      <c r="J22" s="16" t="s">
        <v>21</v>
      </c>
      <c r="K22" s="27">
        <f t="shared" si="1"/>
        <v>-1636403.5899999999</v>
      </c>
    </row>
    <row r="23" spans="1:11" x14ac:dyDescent="0.55000000000000004">
      <c r="A23" s="23"/>
      <c r="B23" s="24" t="s">
        <v>12</v>
      </c>
      <c r="C23" s="24"/>
      <c r="D23" s="24"/>
      <c r="E23" s="24"/>
      <c r="F23" s="24"/>
      <c r="G23" s="25"/>
      <c r="H23" s="26">
        <v>1383885</v>
      </c>
      <c r="I23" s="54">
        <v>980760</v>
      </c>
      <c r="J23" s="16" t="s">
        <v>21</v>
      </c>
      <c r="K23" s="27">
        <f t="shared" si="1"/>
        <v>-403125</v>
      </c>
    </row>
    <row r="24" spans="1:11" x14ac:dyDescent="0.55000000000000004">
      <c r="A24" s="23"/>
      <c r="B24" s="24" t="s">
        <v>13</v>
      </c>
      <c r="C24" s="24"/>
      <c r="D24" s="24"/>
      <c r="E24" s="24"/>
      <c r="F24" s="24"/>
      <c r="G24" s="25"/>
      <c r="H24" s="26">
        <v>4205382</v>
      </c>
      <c r="I24" s="54">
        <v>3247765.1</v>
      </c>
      <c r="J24" s="16" t="s">
        <v>21</v>
      </c>
      <c r="K24" s="27">
        <f t="shared" si="1"/>
        <v>-957616.89999999991</v>
      </c>
    </row>
    <row r="25" spans="1:11" x14ac:dyDescent="0.55000000000000004">
      <c r="A25" s="23"/>
      <c r="B25" s="24" t="s">
        <v>14</v>
      </c>
      <c r="C25" s="24"/>
      <c r="D25" s="24"/>
      <c r="E25" s="24"/>
      <c r="F25" s="24"/>
      <c r="G25" s="25"/>
      <c r="H25" s="26">
        <v>2064708.98</v>
      </c>
      <c r="I25" s="54">
        <v>1647749.98</v>
      </c>
      <c r="J25" s="16" t="s">
        <v>21</v>
      </c>
      <c r="K25" s="27">
        <f t="shared" si="1"/>
        <v>-416959</v>
      </c>
    </row>
    <row r="26" spans="1:11" x14ac:dyDescent="0.55000000000000004">
      <c r="A26" s="23"/>
      <c r="B26" s="24" t="s">
        <v>15</v>
      </c>
      <c r="C26" s="24"/>
      <c r="D26" s="24"/>
      <c r="E26" s="24"/>
      <c r="F26" s="24"/>
      <c r="G26" s="25"/>
      <c r="H26" s="26">
        <v>303644</v>
      </c>
      <c r="I26" s="54">
        <v>275346.58</v>
      </c>
      <c r="J26" s="16" t="s">
        <v>21</v>
      </c>
      <c r="K26" s="27">
        <f t="shared" si="1"/>
        <v>-28297.419999999984</v>
      </c>
    </row>
    <row r="27" spans="1:11" x14ac:dyDescent="0.55000000000000004">
      <c r="A27" s="23"/>
      <c r="B27" s="24" t="s">
        <v>16</v>
      </c>
      <c r="C27" s="24"/>
      <c r="D27" s="24"/>
      <c r="E27" s="24"/>
      <c r="F27" s="24"/>
      <c r="G27" s="25"/>
      <c r="H27" s="26">
        <v>2607145.4300000002</v>
      </c>
      <c r="I27" s="54">
        <v>2507874.44</v>
      </c>
      <c r="J27" s="16" t="s">
        <v>21</v>
      </c>
      <c r="K27" s="27">
        <f t="shared" si="1"/>
        <v>-99270.990000000224</v>
      </c>
    </row>
    <row r="28" spans="1:11" x14ac:dyDescent="0.55000000000000004">
      <c r="A28" s="23"/>
      <c r="B28" s="24" t="s">
        <v>17</v>
      </c>
      <c r="C28" s="24"/>
      <c r="D28" s="24"/>
      <c r="E28" s="24"/>
      <c r="F28" s="24"/>
      <c r="G28" s="25"/>
      <c r="H28" s="26">
        <v>3148940</v>
      </c>
      <c r="I28" s="54">
        <v>3067906.24</v>
      </c>
      <c r="J28" s="16" t="s">
        <v>21</v>
      </c>
      <c r="K28" s="27">
        <f t="shared" si="1"/>
        <v>-81033.759999999776</v>
      </c>
    </row>
    <row r="29" spans="1:11" x14ac:dyDescent="0.55000000000000004">
      <c r="A29" s="23"/>
      <c r="B29" s="24" t="s">
        <v>18</v>
      </c>
      <c r="C29" s="24"/>
      <c r="D29" s="24"/>
      <c r="E29" s="24"/>
      <c r="F29" s="24"/>
      <c r="G29" s="25"/>
      <c r="H29" s="26">
        <v>1425800</v>
      </c>
      <c r="I29" s="54">
        <v>2384160.7599999998</v>
      </c>
      <c r="J29" s="16" t="s">
        <v>21</v>
      </c>
      <c r="K29" s="27">
        <f t="shared" si="1"/>
        <v>958360.75999999978</v>
      </c>
    </row>
    <row r="30" spans="1:11" x14ac:dyDescent="0.55000000000000004">
      <c r="A30" s="23"/>
      <c r="B30" s="24" t="s">
        <v>36</v>
      </c>
      <c r="C30" s="24"/>
      <c r="D30" s="24"/>
      <c r="E30" s="24"/>
      <c r="F30" s="24"/>
      <c r="G30" s="25"/>
      <c r="H30" s="26">
        <f>[1]จ่ายจริง!$BO$19</f>
        <v>11000</v>
      </c>
      <c r="I30" s="54">
        <v>11000</v>
      </c>
      <c r="J30" s="16" t="s">
        <v>21</v>
      </c>
      <c r="K30" s="27">
        <f t="shared" si="1"/>
        <v>0</v>
      </c>
    </row>
    <row r="31" spans="1:11" x14ac:dyDescent="0.55000000000000004">
      <c r="A31" s="55" t="s">
        <v>37</v>
      </c>
      <c r="B31" s="56"/>
      <c r="C31" s="43"/>
      <c r="D31" s="43"/>
      <c r="E31" s="43"/>
      <c r="F31" s="39"/>
      <c r="G31" s="41"/>
      <c r="H31" s="32">
        <f>SUM(H20:H30)</f>
        <v>36600000</v>
      </c>
      <c r="I31" s="32">
        <f>SUM(I20:I30)</f>
        <v>33346499.600000001</v>
      </c>
      <c r="J31" s="33" t="s">
        <v>21</v>
      </c>
      <c r="K31" s="32">
        <f>SUM(K20:K30)</f>
        <v>-3253500.4000000004</v>
      </c>
    </row>
    <row r="32" spans="1:11" x14ac:dyDescent="0.55000000000000004">
      <c r="A32" s="40"/>
      <c r="B32" s="58"/>
      <c r="C32" s="40" t="s">
        <v>19</v>
      </c>
      <c r="D32" s="40"/>
      <c r="E32" s="40"/>
      <c r="F32" s="40"/>
      <c r="G32" s="40"/>
      <c r="H32" s="57"/>
      <c r="I32" s="38">
        <f>I31</f>
        <v>33346499.600000001</v>
      </c>
      <c r="J32" s="57"/>
      <c r="K32" s="37"/>
    </row>
    <row r="33" spans="1:12" ht="24.75" thickBot="1" x14ac:dyDescent="0.6">
      <c r="A33" s="9"/>
      <c r="B33" s="9"/>
      <c r="C33" s="9" t="s">
        <v>38</v>
      </c>
      <c r="D33" s="9"/>
      <c r="E33" s="9"/>
      <c r="F33" s="9"/>
      <c r="G33" s="9" t="s">
        <v>38</v>
      </c>
      <c r="H33" s="7"/>
      <c r="I33" s="42">
        <f>I15-I32</f>
        <v>2455928.8599999994</v>
      </c>
      <c r="J33" s="7"/>
      <c r="K33" s="59"/>
      <c r="L33" s="5"/>
    </row>
    <row r="34" spans="1:12" ht="24.75" thickTop="1" x14ac:dyDescent="0.55000000000000004">
      <c r="A34" s="9"/>
      <c r="B34" s="9"/>
      <c r="C34" s="9"/>
      <c r="D34" s="9"/>
      <c r="E34" s="9"/>
      <c r="F34" s="9"/>
      <c r="G34" s="24"/>
      <c r="H34" s="7"/>
      <c r="I34" s="7"/>
      <c r="J34" s="7"/>
      <c r="K34" s="59"/>
    </row>
    <row r="35" spans="1:12" x14ac:dyDescent="0.55000000000000004">
      <c r="A35" s="9"/>
      <c r="B35" s="82" t="s">
        <v>42</v>
      </c>
      <c r="C35" s="82"/>
      <c r="D35" s="60"/>
      <c r="E35" s="59" t="s">
        <v>77</v>
      </c>
      <c r="F35" s="59"/>
      <c r="G35" s="59"/>
      <c r="H35" s="9"/>
      <c r="I35" s="6"/>
      <c r="J35" s="6" t="s">
        <v>73</v>
      </c>
      <c r="K35" s="59"/>
    </row>
    <row r="36" spans="1:12" x14ac:dyDescent="0.55000000000000004">
      <c r="A36" s="9"/>
      <c r="B36" s="83" t="s">
        <v>43</v>
      </c>
      <c r="C36" s="83"/>
      <c r="D36" s="60"/>
      <c r="E36" s="59" t="s">
        <v>78</v>
      </c>
      <c r="F36" s="59"/>
      <c r="G36" s="59"/>
      <c r="H36" s="9"/>
      <c r="I36" s="6"/>
      <c r="J36" s="6" t="s">
        <v>74</v>
      </c>
      <c r="K36" s="59"/>
    </row>
    <row r="37" spans="1:12" x14ac:dyDescent="0.55000000000000004">
      <c r="A37" s="9" t="s">
        <v>44</v>
      </c>
      <c r="B37" s="6"/>
      <c r="C37" s="6"/>
      <c r="D37" s="60"/>
      <c r="E37" s="59" t="s">
        <v>70</v>
      </c>
      <c r="F37" s="59"/>
      <c r="G37" s="59"/>
      <c r="H37" s="9"/>
      <c r="I37" s="6"/>
      <c r="J37" s="6" t="s">
        <v>71</v>
      </c>
      <c r="K37" s="59"/>
    </row>
    <row r="38" spans="1:12" x14ac:dyDescent="0.55000000000000004">
      <c r="E38" s="4" t="s">
        <v>76</v>
      </c>
      <c r="J38" s="79" t="s">
        <v>72</v>
      </c>
    </row>
  </sheetData>
  <mergeCells count="11">
    <mergeCell ref="A1:K1"/>
    <mergeCell ref="A2:K2"/>
    <mergeCell ref="A3:K3"/>
    <mergeCell ref="A4:G5"/>
    <mergeCell ref="H4:H5"/>
    <mergeCell ref="I4:I5"/>
    <mergeCell ref="B35:C35"/>
    <mergeCell ref="B36:C36"/>
    <mergeCell ref="A17:G18"/>
    <mergeCell ref="H17:H18"/>
    <mergeCell ref="I17:I18"/>
  </mergeCells>
  <pageMargins left="0.19685039370078741" right="0.11811023622047245" top="0" bottom="0" header="0" footer="0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workbookViewId="0">
      <selection activeCell="R21" sqref="R21"/>
    </sheetView>
  </sheetViews>
  <sheetFormatPr defaultRowHeight="24" x14ac:dyDescent="0.55000000000000004"/>
  <cols>
    <col min="1" max="1" width="7.75" style="1" customWidth="1"/>
    <col min="2" max="2" width="14.125" style="1" customWidth="1"/>
    <col min="3" max="4" width="9" style="1"/>
    <col min="5" max="5" width="8.75" style="1" customWidth="1"/>
    <col min="6" max="6" width="6.875" style="1" customWidth="1"/>
    <col min="7" max="7" width="9" style="1"/>
    <col min="8" max="8" width="9" style="1" customWidth="1"/>
    <col min="9" max="9" width="23.25" style="4" customWidth="1"/>
    <col min="10" max="10" width="11" style="1" customWidth="1"/>
    <col min="11" max="11" width="10.625" style="1" customWidth="1"/>
    <col min="12" max="15" width="9" style="1"/>
    <col min="16" max="16" width="8.875" style="1" customWidth="1"/>
    <col min="17" max="17" width="9.375" style="1" customWidth="1"/>
    <col min="18" max="18" width="18" style="4" customWidth="1"/>
    <col min="19" max="16384" width="9" style="1"/>
  </cols>
  <sheetData>
    <row r="1" spans="1:18" ht="27.75" x14ac:dyDescent="0.6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 t="s">
        <v>0</v>
      </c>
      <c r="K1" s="92"/>
      <c r="L1" s="92"/>
      <c r="M1" s="92"/>
      <c r="N1" s="92"/>
      <c r="O1" s="92"/>
      <c r="P1" s="92"/>
      <c r="Q1" s="92"/>
      <c r="R1" s="92"/>
    </row>
    <row r="2" spans="1:18" ht="27.75" x14ac:dyDescent="0.65">
      <c r="A2" s="92" t="s">
        <v>23</v>
      </c>
      <c r="B2" s="92"/>
      <c r="C2" s="92"/>
      <c r="D2" s="92"/>
      <c r="E2" s="92"/>
      <c r="F2" s="92"/>
      <c r="G2" s="92"/>
      <c r="H2" s="92"/>
      <c r="I2" s="92"/>
      <c r="J2" s="92" t="s">
        <v>23</v>
      </c>
      <c r="K2" s="92"/>
      <c r="L2" s="92"/>
      <c r="M2" s="92"/>
      <c r="N2" s="92"/>
      <c r="O2" s="92"/>
      <c r="P2" s="92"/>
      <c r="Q2" s="92"/>
      <c r="R2" s="92"/>
    </row>
    <row r="3" spans="1:18" ht="27.75" x14ac:dyDescent="0.65">
      <c r="A3" s="92" t="s">
        <v>75</v>
      </c>
      <c r="B3" s="92"/>
      <c r="C3" s="92"/>
      <c r="D3" s="92"/>
      <c r="E3" s="92"/>
      <c r="F3" s="92"/>
      <c r="G3" s="92"/>
      <c r="H3" s="92"/>
      <c r="I3" s="92"/>
      <c r="J3" s="92" t="s">
        <v>75</v>
      </c>
      <c r="K3" s="92"/>
      <c r="L3" s="92"/>
      <c r="M3" s="92"/>
      <c r="N3" s="92"/>
      <c r="O3" s="92"/>
      <c r="P3" s="92"/>
      <c r="Q3" s="92"/>
      <c r="R3" s="92"/>
    </row>
    <row r="4" spans="1:18" ht="27.75" x14ac:dyDescent="0.65">
      <c r="A4" s="13"/>
      <c r="B4" s="13"/>
      <c r="C4" s="13"/>
      <c r="D4" s="13"/>
      <c r="E4" s="13"/>
      <c r="F4" s="13"/>
      <c r="G4" s="13"/>
      <c r="H4" s="13"/>
      <c r="I4" s="61"/>
      <c r="J4" s="13"/>
      <c r="K4" s="13"/>
      <c r="L4" s="13"/>
      <c r="M4" s="13"/>
      <c r="N4" s="13"/>
      <c r="O4" s="13"/>
      <c r="P4" s="13"/>
      <c r="Q4" s="13"/>
      <c r="R4" s="61"/>
    </row>
    <row r="5" spans="1:18" x14ac:dyDescent="0.55000000000000004">
      <c r="G5" s="10" t="s">
        <v>22</v>
      </c>
      <c r="P5" s="10" t="s">
        <v>22</v>
      </c>
    </row>
    <row r="6" spans="1:18" ht="24.75" thickBot="1" x14ac:dyDescent="0.6">
      <c r="A6" s="10" t="s">
        <v>45</v>
      </c>
      <c r="G6" s="12">
        <v>2</v>
      </c>
      <c r="I6" s="62">
        <v>17175426.920000002</v>
      </c>
      <c r="J6" s="10" t="s">
        <v>25</v>
      </c>
      <c r="P6" s="12">
        <v>2</v>
      </c>
      <c r="R6" s="63">
        <f>I6</f>
        <v>17175426.920000002</v>
      </c>
    </row>
    <row r="7" spans="1:18" ht="24.75" thickTop="1" x14ac:dyDescent="0.55000000000000004">
      <c r="A7" s="10" t="s">
        <v>46</v>
      </c>
      <c r="G7" s="12"/>
      <c r="J7" s="10" t="s">
        <v>47</v>
      </c>
      <c r="P7" s="12"/>
      <c r="R7" s="64"/>
    </row>
    <row r="8" spans="1:18" x14ac:dyDescent="0.55000000000000004">
      <c r="B8" s="10" t="s">
        <v>48</v>
      </c>
      <c r="G8" s="12"/>
      <c r="K8" s="1" t="s">
        <v>49</v>
      </c>
      <c r="P8" s="12"/>
      <c r="R8" s="64"/>
    </row>
    <row r="9" spans="1:18" x14ac:dyDescent="0.55000000000000004">
      <c r="C9" s="1" t="s">
        <v>50</v>
      </c>
      <c r="G9" s="12">
        <v>3</v>
      </c>
      <c r="I9" s="11">
        <v>22226794.030000001</v>
      </c>
      <c r="L9" s="1" t="s">
        <v>40</v>
      </c>
      <c r="P9" s="12">
        <v>5</v>
      </c>
      <c r="R9" s="65">
        <v>5176207.76</v>
      </c>
    </row>
    <row r="10" spans="1:18" x14ac:dyDescent="0.55000000000000004">
      <c r="C10" s="1" t="s">
        <v>51</v>
      </c>
      <c r="G10" s="12">
        <v>4</v>
      </c>
      <c r="I10" s="11">
        <v>0</v>
      </c>
      <c r="L10" s="66" t="s">
        <v>68</v>
      </c>
      <c r="M10" s="64"/>
      <c r="N10" s="2"/>
      <c r="O10" s="2"/>
      <c r="P10" s="67"/>
      <c r="Q10" s="2"/>
      <c r="R10" s="65">
        <v>88786</v>
      </c>
    </row>
    <row r="11" spans="1:18" x14ac:dyDescent="0.55000000000000004">
      <c r="C11" s="1" t="s">
        <v>39</v>
      </c>
      <c r="G11" s="12"/>
      <c r="I11" s="65">
        <v>580000</v>
      </c>
      <c r="L11" s="66" t="s">
        <v>69</v>
      </c>
      <c r="M11" s="64"/>
      <c r="N11" s="2"/>
      <c r="O11" s="2"/>
      <c r="P11" s="67"/>
      <c r="Q11" s="2"/>
      <c r="R11" s="65">
        <v>3700</v>
      </c>
    </row>
    <row r="12" spans="1:18" x14ac:dyDescent="0.55000000000000004">
      <c r="C12" s="1" t="s">
        <v>64</v>
      </c>
      <c r="G12" s="12"/>
      <c r="I12" s="77">
        <v>1006900</v>
      </c>
      <c r="L12" s="66" t="s">
        <v>63</v>
      </c>
      <c r="M12" s="64"/>
      <c r="N12" s="2"/>
      <c r="O12" s="2"/>
      <c r="P12" s="67"/>
      <c r="Q12" s="2"/>
      <c r="R12" s="65">
        <v>370</v>
      </c>
    </row>
    <row r="13" spans="1:18" ht="26.25" x14ac:dyDescent="0.7">
      <c r="C13" s="1" t="s">
        <v>52</v>
      </c>
      <c r="G13" s="12"/>
      <c r="I13" s="78">
        <f>SUM(I9:I12)</f>
        <v>23813694.030000001</v>
      </c>
      <c r="L13" s="1" t="s">
        <v>79</v>
      </c>
      <c r="M13" s="64"/>
      <c r="N13" s="2"/>
      <c r="O13" s="2"/>
      <c r="P13" s="67"/>
      <c r="Q13" s="2"/>
      <c r="R13" s="65">
        <v>1317712.6499999999</v>
      </c>
    </row>
    <row r="14" spans="1:18" x14ac:dyDescent="0.55000000000000004">
      <c r="G14" s="12"/>
      <c r="L14" s="1" t="s">
        <v>53</v>
      </c>
      <c r="M14" s="64"/>
      <c r="N14" s="2"/>
      <c r="O14" s="2"/>
      <c r="P14" s="67"/>
      <c r="Q14" s="2"/>
      <c r="R14" s="77">
        <f>SUM(R9:R13)</f>
        <v>6586776.4100000001</v>
      </c>
    </row>
    <row r="15" spans="1:18" ht="26.25" x14ac:dyDescent="0.7">
      <c r="B15" s="10" t="s">
        <v>54</v>
      </c>
      <c r="G15" s="12"/>
      <c r="K15" s="10" t="s">
        <v>56</v>
      </c>
      <c r="P15" s="12"/>
      <c r="R15" s="78">
        <f>R6+R14</f>
        <v>23762203.330000002</v>
      </c>
    </row>
    <row r="16" spans="1:18" x14ac:dyDescent="0.55000000000000004">
      <c r="C16" s="1" t="s">
        <v>55</v>
      </c>
      <c r="G16" s="12"/>
      <c r="I16" s="65">
        <v>0</v>
      </c>
      <c r="P16" s="12"/>
      <c r="R16" s="70"/>
    </row>
    <row r="17" spans="1:19" x14ac:dyDescent="0.55000000000000004">
      <c r="C17" s="1" t="s">
        <v>57</v>
      </c>
      <c r="G17" s="12"/>
      <c r="I17" s="65">
        <v>0</v>
      </c>
      <c r="K17" s="10"/>
      <c r="P17" s="12"/>
      <c r="R17" s="70"/>
    </row>
    <row r="18" spans="1:19" x14ac:dyDescent="0.55000000000000004">
      <c r="C18" s="1" t="s">
        <v>58</v>
      </c>
      <c r="I18" s="65">
        <v>0</v>
      </c>
      <c r="K18" s="10"/>
      <c r="P18" s="12"/>
      <c r="R18" s="70"/>
    </row>
    <row r="19" spans="1:19" x14ac:dyDescent="0.55000000000000004">
      <c r="J19" s="10" t="s">
        <v>2</v>
      </c>
      <c r="K19" s="1" t="s">
        <v>2</v>
      </c>
      <c r="P19" s="12">
        <v>7</v>
      </c>
      <c r="R19" s="70">
        <v>6895574.3499999996</v>
      </c>
    </row>
    <row r="20" spans="1:19" x14ac:dyDescent="0.55000000000000004">
      <c r="K20" s="1" t="s">
        <v>24</v>
      </c>
      <c r="P20" s="12"/>
      <c r="R20" s="68">
        <v>10331280.27</v>
      </c>
    </row>
    <row r="21" spans="1:19" ht="24.75" thickBot="1" x14ac:dyDescent="0.6">
      <c r="J21" s="10"/>
      <c r="K21" s="1" t="s">
        <v>59</v>
      </c>
      <c r="P21" s="12"/>
      <c r="R21" s="69">
        <f>SUM(R19:R20)</f>
        <v>17226854.619999997</v>
      </c>
    </row>
    <row r="22" spans="1:19" ht="24.75" thickTop="1" x14ac:dyDescent="0.55000000000000004">
      <c r="P22" s="12"/>
      <c r="R22" s="65"/>
    </row>
    <row r="23" spans="1:19" x14ac:dyDescent="0.55000000000000004">
      <c r="P23" s="12"/>
      <c r="R23" s="65"/>
      <c r="S23" s="3"/>
    </row>
    <row r="24" spans="1:19" ht="24.75" thickBot="1" x14ac:dyDescent="0.6">
      <c r="A24" s="10" t="s">
        <v>60</v>
      </c>
      <c r="I24" s="69">
        <f>I6+I13</f>
        <v>40989120.950000003</v>
      </c>
      <c r="J24" s="10" t="s">
        <v>61</v>
      </c>
      <c r="P24" s="12"/>
      <c r="R24" s="71">
        <f>R15+R21</f>
        <v>40989057.950000003</v>
      </c>
    </row>
    <row r="25" spans="1:19" ht="24.75" thickTop="1" x14ac:dyDescent="0.55000000000000004">
      <c r="P25" s="12"/>
      <c r="R25" s="65"/>
    </row>
    <row r="26" spans="1:19" x14ac:dyDescent="0.55000000000000004">
      <c r="R26" s="65"/>
    </row>
    <row r="27" spans="1:19" x14ac:dyDescent="0.55000000000000004">
      <c r="A27" s="1" t="s">
        <v>62</v>
      </c>
      <c r="R27" s="65"/>
    </row>
    <row r="28" spans="1:19" x14ac:dyDescent="0.55000000000000004">
      <c r="J28" s="1" t="s">
        <v>62</v>
      </c>
      <c r="R28" s="70"/>
    </row>
    <row r="29" spans="1:19" x14ac:dyDescent="0.55000000000000004">
      <c r="K29" s="72"/>
      <c r="R29" s="64"/>
    </row>
    <row r="30" spans="1:19" x14ac:dyDescent="0.55000000000000004">
      <c r="A30" s="93"/>
      <c r="B30" s="93"/>
      <c r="C30" s="72"/>
      <c r="D30" s="93"/>
      <c r="E30" s="93"/>
      <c r="F30" s="93"/>
      <c r="G30" s="73"/>
      <c r="H30" s="94"/>
      <c r="I30" s="94"/>
      <c r="K30" s="74"/>
      <c r="R30" s="64"/>
    </row>
    <row r="31" spans="1:19" x14ac:dyDescent="0.55000000000000004">
      <c r="J31" s="75"/>
      <c r="L31" s="72"/>
      <c r="M31" s="93"/>
      <c r="N31" s="93"/>
      <c r="O31" s="93"/>
      <c r="P31" s="73"/>
      <c r="Q31" s="74"/>
    </row>
    <row r="32" spans="1:19" x14ac:dyDescent="0.55000000000000004">
      <c r="L32" s="72"/>
      <c r="M32" s="93"/>
      <c r="N32" s="93"/>
      <c r="O32" s="93"/>
      <c r="P32" s="73"/>
      <c r="Q32" s="74"/>
      <c r="R32" s="76"/>
    </row>
    <row r="33" spans="1:18" x14ac:dyDescent="0.55000000000000004">
      <c r="R33" s="76"/>
    </row>
    <row r="34" spans="1:18" x14ac:dyDescent="0.55000000000000004">
      <c r="A34" s="4"/>
      <c r="B34" s="4"/>
      <c r="C34" s="4"/>
      <c r="D34" s="4"/>
      <c r="E34" s="4"/>
      <c r="F34" s="4"/>
      <c r="G34" s="4"/>
      <c r="H34" s="4"/>
      <c r="J34" s="4"/>
      <c r="K34" s="4"/>
    </row>
  </sheetData>
  <mergeCells count="11">
    <mergeCell ref="M32:O32"/>
    <mergeCell ref="A1:I1"/>
    <mergeCell ref="J1:R1"/>
    <mergeCell ref="A2:I2"/>
    <mergeCell ref="J2:R2"/>
    <mergeCell ref="A3:I3"/>
    <mergeCell ref="J3:R3"/>
    <mergeCell ref="M31:O31"/>
    <mergeCell ref="A30:B30"/>
    <mergeCell ref="D30:F30"/>
    <mergeCell ref="H30:I30"/>
  </mergeCells>
  <pageMargins left="3.937007874015748E-2" right="0.19685039370078741" top="3.937007874015748E-2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งบรายรับ-รายจ่าย</vt:lpstr>
      <vt:lpstr>ฐานะการเงิน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2018-10-17T07:55:53Z</dcterms:modified>
</cp:coreProperties>
</file>